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Bureau\Dropbox\CR RAFFUT Hyacinthe\Parité dans les musiques actuelles\"/>
    </mc:Choice>
  </mc:AlternateContent>
  <bookViews>
    <workbookView xWindow="0" yWindow="0" windowWidth="25596" windowHeight="15456" tabRatio="500"/>
  </bookViews>
  <sheets>
    <sheet name="Feuil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" l="1"/>
  <c r="I15" i="1"/>
  <c r="K15" i="1" s="1"/>
  <c r="N15" i="1"/>
  <c r="O15" i="1" s="1"/>
  <c r="D15" i="1"/>
  <c r="E15" i="1" s="1"/>
  <c r="F18" i="1"/>
  <c r="D6" i="1"/>
  <c r="D7" i="1"/>
  <c r="E7" i="1" s="1"/>
  <c r="D8" i="1"/>
  <c r="D10" i="1"/>
  <c r="E10" i="1" s="1"/>
  <c r="D11" i="1"/>
  <c r="D12" i="1"/>
  <c r="D13" i="1"/>
  <c r="D14" i="1"/>
  <c r="D16" i="1"/>
  <c r="E16" i="1" s="1"/>
  <c r="B18" i="1"/>
  <c r="G8" i="1"/>
  <c r="G18" i="1" s="1"/>
  <c r="G16" i="1"/>
  <c r="I16" i="1" s="1"/>
  <c r="C16" i="1"/>
  <c r="I5" i="1"/>
  <c r="I6" i="1"/>
  <c r="J6" i="1" s="1"/>
  <c r="I7" i="1"/>
  <c r="I11" i="1"/>
  <c r="J11" i="1" s="1"/>
  <c r="I12" i="1"/>
  <c r="J12" i="1" s="1"/>
  <c r="I13" i="1"/>
  <c r="J13" i="1"/>
  <c r="J7" i="1"/>
  <c r="J5" i="1"/>
  <c r="L18" i="1"/>
  <c r="N6" i="1"/>
  <c r="O6" i="1" s="1"/>
  <c r="N8" i="1"/>
  <c r="N10" i="1"/>
  <c r="O10" i="1" s="1"/>
  <c r="N11" i="1"/>
  <c r="N12" i="1"/>
  <c r="N13" i="1"/>
  <c r="M18" i="1"/>
  <c r="H18" i="1"/>
  <c r="D4" i="1"/>
  <c r="D5" i="1"/>
  <c r="C9" i="1"/>
  <c r="D9" i="1" s="1"/>
  <c r="E9" i="1" s="1"/>
  <c r="D17" i="1"/>
  <c r="E14" i="1"/>
  <c r="E17" i="1"/>
  <c r="O8" i="1"/>
  <c r="O11" i="1"/>
  <c r="O12" i="1"/>
  <c r="O13" i="1"/>
  <c r="E6" i="1"/>
  <c r="E8" i="1"/>
  <c r="E11" i="1"/>
  <c r="E12" i="1"/>
  <c r="E13" i="1"/>
  <c r="K5" i="1"/>
  <c r="K7" i="1"/>
  <c r="K13" i="1"/>
  <c r="E5" i="1"/>
  <c r="E4" i="1"/>
  <c r="D18" i="1" l="1"/>
  <c r="E18" i="1" s="1"/>
  <c r="K16" i="1"/>
  <c r="J16" i="1"/>
  <c r="I8" i="1"/>
  <c r="K6" i="1"/>
  <c r="C18" i="1"/>
  <c r="N18" i="1"/>
  <c r="O18" i="1" s="1"/>
  <c r="K12" i="1"/>
  <c r="K11" i="1"/>
  <c r="J8" i="1" l="1"/>
  <c r="K8" i="1"/>
  <c r="I18" i="1"/>
  <c r="K18" i="1" l="1"/>
  <c r="J18" i="1"/>
</calcChain>
</file>

<file path=xl/sharedStrings.xml><?xml version="1.0" encoding="utf-8"?>
<sst xmlns="http://schemas.openxmlformats.org/spreadsheetml/2006/main" count="37" uniqueCount="34">
  <si>
    <t>Salle</t>
  </si>
  <si>
    <t>Total</t>
  </si>
  <si>
    <t>Leaders femmes</t>
  </si>
  <si>
    <t>Leaders hommes</t>
  </si>
  <si>
    <t>Leaders mixtes</t>
  </si>
  <si>
    <t>% leaders femmes ou mixtes</t>
  </si>
  <si>
    <t>Femmes mus</t>
  </si>
  <si>
    <t>Hommes mus</t>
  </si>
  <si>
    <t>Femmes teck</t>
  </si>
  <si>
    <t>Hommes teck</t>
  </si>
  <si>
    <t>Paloma (Nîmes)</t>
  </si>
  <si>
    <t>Gueulard + (Nilvange)</t>
  </si>
  <si>
    <t>Kabardock (Le Port)</t>
  </si>
  <si>
    <t>La Péniche (Châlon sur Saone)</t>
  </si>
  <si>
    <t>Astrolabe (Orléans)</t>
  </si>
  <si>
    <t>La Bobine (Grenoble)</t>
  </si>
  <si>
    <t>Normandy (Saint Lô)</t>
  </si>
  <si>
    <t>Ubu / Trans (Rennes)</t>
  </si>
  <si>
    <t>Music'Al Sol (Aude)</t>
  </si>
  <si>
    <t>That's All Funk Festival (Lyon)</t>
  </si>
  <si>
    <t>Remarques</t>
  </si>
  <si>
    <t>attention 22 femmes dans la Chorale programmée plusieurs fois</t>
  </si>
  <si>
    <t>chiffres technicien.nes uniquement sur les Trans</t>
  </si>
  <si>
    <t>Florida (Agen)</t>
  </si>
  <si>
    <t>%  femmes mus</t>
  </si>
  <si>
    <t>Année 2017</t>
  </si>
  <si>
    <t>% leaders femmes</t>
  </si>
  <si>
    <t>Aéronef (Lille)</t>
  </si>
  <si>
    <t>détail 1ères parties: 14,6% femmes musiciennes</t>
  </si>
  <si>
    <t>Stereolux (Nantes)</t>
  </si>
  <si>
    <t>% femmes teck</t>
  </si>
  <si>
    <t>La Carène (Brest)</t>
  </si>
  <si>
    <t>chiffres saison 2017/18</t>
  </si>
  <si>
    <t>projet artistique et culturel axé autour de la parité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</si>
</sst>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theme="1"/>
      <name val="Arial Narrow"/>
    </font>
    <font>
      <b/>
      <sz val="12"/>
      <color theme="1"/>
      <name val="Arial Narrow"/>
    </font>
    <font>
      <b/>
      <sz val="12"/>
      <color rgb="FF000000"/>
      <name val="Arial Narrow"/>
    </font>
    <font>
      <sz val="12"/>
      <color rgb="FF000000"/>
      <name val="Arial Narrow"/>
    </font>
    <font>
      <b/>
      <sz val="14"/>
      <color theme="1"/>
      <name val="Arial Narrow"/>
    </font>
    <font>
      <sz val="14"/>
      <color theme="1"/>
      <name val="Arial Narrow"/>
    </font>
    <font>
      <u/>
      <sz val="12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64" fontId="4" fillId="0" borderId="14" xfId="1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0" fontId="4" fillId="0" borderId="7" xfId="0" applyFont="1" applyBorder="1"/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164" fontId="4" fillId="0" borderId="10" xfId="1" applyNumberFormat="1" applyFont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164" fontId="5" fillId="2" borderId="17" xfId="0" applyNumberFormat="1" applyFont="1" applyFill="1" applyBorder="1" applyAlignment="1">
      <alignment horizontal="right"/>
    </xf>
    <xf numFmtId="0" fontId="3" fillId="0" borderId="7" xfId="0" applyFont="1" applyBorder="1"/>
    <xf numFmtId="0" fontId="4" fillId="0" borderId="6" xfId="0" applyFont="1" applyBorder="1"/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4" fillId="0" borderId="5" xfId="1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6" xfId="0" applyFont="1" applyBorder="1"/>
    <xf numFmtId="0" fontId="6" fillId="0" borderId="8" xfId="0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64" fontId="4" fillId="2" borderId="5" xfId="1" applyNumberFormat="1" applyFont="1" applyFill="1" applyBorder="1" applyAlignment="1">
      <alignment horizontal="right"/>
    </xf>
    <xf numFmtId="0" fontId="4" fillId="0" borderId="18" xfId="0" applyFont="1" applyBorder="1"/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2" borderId="22" xfId="0" applyFont="1" applyFill="1" applyBorder="1" applyAlignment="1">
      <alignment horizontal="right"/>
    </xf>
    <xf numFmtId="0" fontId="3" fillId="2" borderId="20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164" fontId="4" fillId="0" borderId="21" xfId="1" applyNumberFormat="1" applyFont="1" applyBorder="1" applyAlignment="1">
      <alignment horizontal="right"/>
    </xf>
    <xf numFmtId="164" fontId="4" fillId="2" borderId="21" xfId="1" applyNumberFormat="1" applyFont="1" applyFill="1" applyBorder="1" applyAlignment="1">
      <alignment horizontal="right"/>
    </xf>
    <xf numFmtId="0" fontId="6" fillId="2" borderId="22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right"/>
    </xf>
    <xf numFmtId="0" fontId="4" fillId="0" borderId="23" xfId="0" applyFont="1" applyBorder="1"/>
    <xf numFmtId="164" fontId="5" fillId="2" borderId="24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0" fontId="4" fillId="0" borderId="25" xfId="0" applyFont="1" applyBorder="1"/>
    <xf numFmtId="0" fontId="4" fillId="0" borderId="12" xfId="0" applyFont="1" applyFill="1" applyBorder="1" applyAlignment="1">
      <alignment horizontal="right"/>
    </xf>
    <xf numFmtId="0" fontId="4" fillId="0" borderId="15" xfId="0" applyFont="1" applyBorder="1" applyAlignment="1">
      <alignment horizontal="right"/>
    </xf>
    <xf numFmtId="164" fontId="4" fillId="0" borderId="14" xfId="1" applyNumberFormat="1" applyFont="1" applyBorder="1" applyAlignment="1">
      <alignment horizontal="right"/>
    </xf>
    <xf numFmtId="164" fontId="4" fillId="0" borderId="26" xfId="1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/>
    </xf>
    <xf numFmtId="164" fontId="7" fillId="0" borderId="0" xfId="1" applyNumberFormat="1" applyFont="1" applyAlignment="1">
      <alignment horizontal="right"/>
    </xf>
    <xf numFmtId="0" fontId="8" fillId="0" borderId="0" xfId="0" applyFont="1"/>
    <xf numFmtId="0" fontId="4" fillId="0" borderId="26" xfId="0" applyFont="1" applyFill="1" applyBorder="1" applyAlignment="1">
      <alignment horizontal="right"/>
    </xf>
    <xf numFmtId="164" fontId="3" fillId="2" borderId="27" xfId="0" applyNumberFormat="1" applyFont="1" applyFill="1" applyBorder="1" applyAlignment="1">
      <alignment horizontal="right"/>
    </xf>
    <xf numFmtId="164" fontId="3" fillId="0" borderId="28" xfId="0" applyNumberFormat="1" applyFont="1" applyBorder="1" applyAlignment="1">
      <alignment horizontal="right"/>
    </xf>
    <xf numFmtId="164" fontId="3" fillId="2" borderId="28" xfId="0" applyNumberFormat="1" applyFont="1" applyFill="1" applyBorder="1" applyAlignment="1">
      <alignment horizontal="right"/>
    </xf>
    <xf numFmtId="164" fontId="3" fillId="2" borderId="29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164" fontId="5" fillId="2" borderId="30" xfId="0" applyNumberFormat="1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6" fillId="3" borderId="19" xfId="0" applyFont="1" applyFill="1" applyBorder="1" applyAlignment="1">
      <alignment horizontal="right"/>
    </xf>
    <xf numFmtId="0" fontId="3" fillId="3" borderId="22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</cellXfs>
  <cellStyles count="15"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Normal" xfId="0" builtinId="0"/>
    <cellStyle name="Pourcentage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A4" sqref="A4:A17"/>
    </sheetView>
  </sheetViews>
  <sheetFormatPr baseColWidth="10" defaultColWidth="10.796875" defaultRowHeight="15.6" x14ac:dyDescent="0.3"/>
  <cols>
    <col min="1" max="1" width="27" style="4" customWidth="1"/>
    <col min="2" max="2" width="11.5" style="1" customWidth="1"/>
    <col min="3" max="3" width="11.796875" style="1" customWidth="1"/>
    <col min="4" max="4" width="8.796875" style="1" customWidth="1"/>
    <col min="5" max="5" width="13.5" style="2" customWidth="1"/>
    <col min="6" max="6" width="13.796875" style="1" customWidth="1"/>
    <col min="7" max="7" width="14.69921875" style="1" customWidth="1"/>
    <col min="8" max="8" width="12.796875" style="1" customWidth="1"/>
    <col min="9" max="9" width="8.796875" style="1" customWidth="1"/>
    <col min="10" max="10" width="15.5" style="1" bestFit="1" customWidth="1"/>
    <col min="11" max="11" width="23.296875" style="2" customWidth="1"/>
    <col min="12" max="12" width="11.69921875" style="1" customWidth="1"/>
    <col min="13" max="13" width="12" style="1" customWidth="1"/>
    <col min="14" max="14" width="9.19921875" style="1" customWidth="1"/>
    <col min="15" max="15" width="13.19921875" style="1" customWidth="1"/>
    <col min="16" max="16" width="48.296875" style="3" customWidth="1"/>
    <col min="17" max="16384" width="10.796875" style="3"/>
  </cols>
  <sheetData>
    <row r="1" spans="1:16" s="58" customFormat="1" ht="18" x14ac:dyDescent="0.35">
      <c r="A1" s="55" t="s">
        <v>25</v>
      </c>
      <c r="B1" s="56"/>
      <c r="C1" s="56"/>
      <c r="D1" s="56"/>
      <c r="E1" s="57"/>
      <c r="F1" s="56"/>
      <c r="G1" s="56"/>
      <c r="H1" s="56"/>
      <c r="I1" s="56"/>
      <c r="J1" s="56"/>
      <c r="K1" s="57"/>
      <c r="L1" s="56"/>
      <c r="M1" s="56"/>
      <c r="N1" s="56"/>
      <c r="O1" s="56"/>
    </row>
    <row r="2" spans="1:16" ht="16.2" thickBot="1" x14ac:dyDescent="0.35"/>
    <row r="3" spans="1:16" s="4" customFormat="1" ht="28.05" customHeight="1" thickBot="1" x14ac:dyDescent="0.35">
      <c r="A3" s="5" t="s">
        <v>0</v>
      </c>
      <c r="B3" s="6" t="s">
        <v>6</v>
      </c>
      <c r="C3" s="7" t="s">
        <v>7</v>
      </c>
      <c r="D3" s="7" t="s">
        <v>1</v>
      </c>
      <c r="E3" s="8" t="s">
        <v>24</v>
      </c>
      <c r="F3" s="9" t="s">
        <v>2</v>
      </c>
      <c r="G3" s="10" t="s">
        <v>3</v>
      </c>
      <c r="H3" s="10" t="s">
        <v>4</v>
      </c>
      <c r="I3" s="10" t="s">
        <v>1</v>
      </c>
      <c r="J3" s="59" t="s">
        <v>26</v>
      </c>
      <c r="K3" s="8" t="s">
        <v>5</v>
      </c>
      <c r="L3" s="11" t="s">
        <v>8</v>
      </c>
      <c r="M3" s="11" t="s">
        <v>9</v>
      </c>
      <c r="N3" s="11" t="s">
        <v>1</v>
      </c>
      <c r="O3" s="12" t="s">
        <v>30</v>
      </c>
      <c r="P3" s="5" t="s">
        <v>20</v>
      </c>
    </row>
    <row r="4" spans="1:16" ht="28.05" customHeight="1" x14ac:dyDescent="0.3">
      <c r="A4" s="13" t="s">
        <v>23</v>
      </c>
      <c r="B4" s="14">
        <v>30</v>
      </c>
      <c r="C4" s="15">
        <v>190</v>
      </c>
      <c r="D4" s="15">
        <f>C4+B4</f>
        <v>220</v>
      </c>
      <c r="E4" s="16">
        <f>B4/D4</f>
        <v>0.13636363636363635</v>
      </c>
      <c r="F4" s="17"/>
      <c r="G4" s="18"/>
      <c r="H4" s="18"/>
      <c r="I4" s="18"/>
      <c r="J4" s="60"/>
      <c r="K4" s="19"/>
      <c r="L4" s="20"/>
      <c r="M4" s="20"/>
      <c r="N4" s="20"/>
      <c r="O4" s="21"/>
      <c r="P4" s="22"/>
    </row>
    <row r="5" spans="1:16" ht="28.05" customHeight="1" x14ac:dyDescent="0.3">
      <c r="A5" s="23" t="s">
        <v>10</v>
      </c>
      <c r="B5" s="24">
        <v>295</v>
      </c>
      <c r="C5" s="25">
        <v>885</v>
      </c>
      <c r="D5" s="25">
        <f>C5+B5</f>
        <v>1180</v>
      </c>
      <c r="E5" s="26">
        <f>B5/D5</f>
        <v>0.25</v>
      </c>
      <c r="F5" s="27">
        <v>55</v>
      </c>
      <c r="G5" s="25">
        <v>226</v>
      </c>
      <c r="H5" s="25">
        <v>26</v>
      </c>
      <c r="I5" s="25">
        <f t="shared" ref="I5:I16" si="0">F5+G5+H5</f>
        <v>307</v>
      </c>
      <c r="J5" s="61">
        <f>F5/I5</f>
        <v>0.17915309446254071</v>
      </c>
      <c r="K5" s="26">
        <f>(F5+H5)/I5</f>
        <v>0.26384364820846906</v>
      </c>
      <c r="L5" s="20"/>
      <c r="M5" s="20"/>
      <c r="N5" s="20"/>
      <c r="O5" s="21"/>
      <c r="P5" s="28" t="s">
        <v>21</v>
      </c>
    </row>
    <row r="6" spans="1:16" ht="28.05" customHeight="1" x14ac:dyDescent="0.3">
      <c r="A6" s="23" t="s">
        <v>11</v>
      </c>
      <c r="B6" s="24">
        <v>28</v>
      </c>
      <c r="C6" s="25">
        <v>321</v>
      </c>
      <c r="D6" s="25">
        <f t="shared" ref="D6:D16" si="1">C6+B6</f>
        <v>349</v>
      </c>
      <c r="E6" s="26">
        <f t="shared" ref="E6:E16" si="2">B6/D6</f>
        <v>8.0229226361031525E-2</v>
      </c>
      <c r="F6" s="27">
        <v>9</v>
      </c>
      <c r="G6" s="25">
        <v>73</v>
      </c>
      <c r="H6" s="25"/>
      <c r="I6" s="25">
        <f t="shared" si="0"/>
        <v>82</v>
      </c>
      <c r="J6" s="61">
        <f t="shared" ref="J6:J8" si="3">F6/I6</f>
        <v>0.10975609756097561</v>
      </c>
      <c r="K6" s="26">
        <f>(F6+H6)/I6</f>
        <v>0.10975609756097561</v>
      </c>
      <c r="L6" s="29">
        <v>29</v>
      </c>
      <c r="M6" s="29">
        <v>99</v>
      </c>
      <c r="N6" s="29">
        <f>M6+L6</f>
        <v>128</v>
      </c>
      <c r="O6" s="30">
        <f>L6/N6</f>
        <v>0.2265625</v>
      </c>
      <c r="P6" s="28"/>
    </row>
    <row r="7" spans="1:16" ht="28.05" customHeight="1" x14ac:dyDescent="0.3">
      <c r="A7" s="23" t="s">
        <v>12</v>
      </c>
      <c r="B7" s="24">
        <v>49</v>
      </c>
      <c r="C7" s="25">
        <v>225</v>
      </c>
      <c r="D7" s="25">
        <f t="shared" si="1"/>
        <v>274</v>
      </c>
      <c r="E7" s="26">
        <f t="shared" si="2"/>
        <v>0.17883211678832117</v>
      </c>
      <c r="F7" s="27">
        <v>18</v>
      </c>
      <c r="G7" s="25">
        <v>60</v>
      </c>
      <c r="H7" s="25">
        <v>3</v>
      </c>
      <c r="I7" s="25">
        <f t="shared" si="0"/>
        <v>81</v>
      </c>
      <c r="J7" s="61">
        <f t="shared" si="3"/>
        <v>0.22222222222222221</v>
      </c>
      <c r="K7" s="26">
        <f>(F7+H7)/I7</f>
        <v>0.25925925925925924</v>
      </c>
      <c r="L7" s="20"/>
      <c r="M7" s="20"/>
      <c r="N7" s="20"/>
      <c r="O7" s="21"/>
      <c r="P7" s="28"/>
    </row>
    <row r="8" spans="1:16" ht="28.05" customHeight="1" x14ac:dyDescent="0.3">
      <c r="A8" s="23" t="s">
        <v>29</v>
      </c>
      <c r="B8" s="24">
        <v>114</v>
      </c>
      <c r="C8" s="25">
        <v>874</v>
      </c>
      <c r="D8" s="25">
        <f t="shared" si="1"/>
        <v>988</v>
      </c>
      <c r="E8" s="26">
        <f t="shared" si="2"/>
        <v>0.11538461538461539</v>
      </c>
      <c r="F8" s="65">
        <v>40</v>
      </c>
      <c r="G8" s="66">
        <f>284-40-25</f>
        <v>219</v>
      </c>
      <c r="H8" s="66">
        <v>25</v>
      </c>
      <c r="I8" s="25">
        <f t="shared" si="0"/>
        <v>284</v>
      </c>
      <c r="J8" s="61">
        <f t="shared" si="3"/>
        <v>0.14084507042253522</v>
      </c>
      <c r="K8" s="26">
        <f>(F8+H8)/I8</f>
        <v>0.22887323943661972</v>
      </c>
      <c r="L8" s="29">
        <v>12</v>
      </c>
      <c r="M8" s="29">
        <v>370</v>
      </c>
      <c r="N8" s="29">
        <f t="shared" ref="N8:N15" si="4">M8+L8</f>
        <v>382</v>
      </c>
      <c r="O8" s="30">
        <f t="shared" ref="O8:O18" si="5">L8/N8</f>
        <v>3.1413612565445025E-2</v>
      </c>
      <c r="P8" s="28"/>
    </row>
    <row r="9" spans="1:16" ht="28.05" customHeight="1" x14ac:dyDescent="0.3">
      <c r="A9" s="23" t="s">
        <v>13</v>
      </c>
      <c r="B9" s="24">
        <v>29</v>
      </c>
      <c r="C9" s="25">
        <f>199-29</f>
        <v>170</v>
      </c>
      <c r="D9" s="25">
        <f t="shared" si="1"/>
        <v>199</v>
      </c>
      <c r="E9" s="26">
        <f t="shared" si="2"/>
        <v>0.14572864321608039</v>
      </c>
      <c r="F9" s="31"/>
      <c r="G9" s="32"/>
      <c r="H9" s="32"/>
      <c r="I9" s="32"/>
      <c r="J9" s="62"/>
      <c r="K9" s="33"/>
      <c r="L9" s="20"/>
      <c r="M9" s="20"/>
      <c r="N9" s="20"/>
      <c r="O9" s="21"/>
      <c r="P9" s="28"/>
    </row>
    <row r="10" spans="1:16" ht="28.05" customHeight="1" x14ac:dyDescent="0.3">
      <c r="A10" s="23" t="s">
        <v>14</v>
      </c>
      <c r="B10" s="24">
        <v>53</v>
      </c>
      <c r="C10" s="25">
        <v>415</v>
      </c>
      <c r="D10" s="25">
        <f t="shared" si="1"/>
        <v>468</v>
      </c>
      <c r="E10" s="26">
        <f t="shared" si="2"/>
        <v>0.11324786324786325</v>
      </c>
      <c r="F10" s="31"/>
      <c r="G10" s="32"/>
      <c r="H10" s="32"/>
      <c r="I10" s="32"/>
      <c r="J10" s="62"/>
      <c r="K10" s="33"/>
      <c r="L10" s="29">
        <v>8</v>
      </c>
      <c r="M10" s="29">
        <v>112</v>
      </c>
      <c r="N10" s="29">
        <f t="shared" si="4"/>
        <v>120</v>
      </c>
      <c r="O10" s="30">
        <f t="shared" si="5"/>
        <v>6.6666666666666666E-2</v>
      </c>
      <c r="P10" s="28"/>
    </row>
    <row r="11" spans="1:16" ht="28.05" customHeight="1" x14ac:dyDescent="0.3">
      <c r="A11" s="23" t="s">
        <v>15</v>
      </c>
      <c r="B11" s="24">
        <v>72</v>
      </c>
      <c r="C11" s="25">
        <v>388</v>
      </c>
      <c r="D11" s="25">
        <f t="shared" si="1"/>
        <v>460</v>
      </c>
      <c r="E11" s="26">
        <f t="shared" si="2"/>
        <v>0.15652173913043479</v>
      </c>
      <c r="F11" s="27">
        <v>37</v>
      </c>
      <c r="G11" s="25">
        <v>181</v>
      </c>
      <c r="H11" s="25"/>
      <c r="I11" s="25">
        <f t="shared" si="0"/>
        <v>218</v>
      </c>
      <c r="J11" s="61">
        <f>F11/I11</f>
        <v>0.16972477064220184</v>
      </c>
      <c r="K11" s="26">
        <f>(F11+H11)/I11</f>
        <v>0.16972477064220184</v>
      </c>
      <c r="L11" s="29">
        <v>5</v>
      </c>
      <c r="M11" s="29">
        <v>50</v>
      </c>
      <c r="N11" s="29">
        <f t="shared" si="4"/>
        <v>55</v>
      </c>
      <c r="O11" s="30">
        <f t="shared" si="5"/>
        <v>9.0909090909090912E-2</v>
      </c>
      <c r="P11" s="28"/>
    </row>
    <row r="12" spans="1:16" ht="28.05" customHeight="1" x14ac:dyDescent="0.3">
      <c r="A12" s="23" t="s">
        <v>16</v>
      </c>
      <c r="B12" s="24">
        <v>36</v>
      </c>
      <c r="C12" s="25">
        <v>314</v>
      </c>
      <c r="D12" s="25">
        <f t="shared" si="1"/>
        <v>350</v>
      </c>
      <c r="E12" s="26">
        <f t="shared" si="2"/>
        <v>0.10285714285714286</v>
      </c>
      <c r="F12" s="27">
        <v>7</v>
      </c>
      <c r="G12" s="25">
        <v>71</v>
      </c>
      <c r="H12" s="25">
        <v>11</v>
      </c>
      <c r="I12" s="25">
        <f t="shared" si="0"/>
        <v>89</v>
      </c>
      <c r="J12" s="61">
        <f t="shared" ref="J12:J16" si="6">F12/I12</f>
        <v>7.8651685393258425E-2</v>
      </c>
      <c r="K12" s="26">
        <f>(F12+H12)/I12</f>
        <v>0.20224719101123595</v>
      </c>
      <c r="L12" s="29">
        <v>9</v>
      </c>
      <c r="M12" s="29">
        <v>154</v>
      </c>
      <c r="N12" s="29">
        <f t="shared" si="4"/>
        <v>163</v>
      </c>
      <c r="O12" s="30">
        <f t="shared" si="5"/>
        <v>5.5214723926380369E-2</v>
      </c>
      <c r="P12" s="28"/>
    </row>
    <row r="13" spans="1:16" ht="28.05" customHeight="1" x14ac:dyDescent="0.3">
      <c r="A13" s="23" t="s">
        <v>17</v>
      </c>
      <c r="B13" s="24">
        <v>140</v>
      </c>
      <c r="C13" s="25">
        <v>510</v>
      </c>
      <c r="D13" s="25">
        <f t="shared" si="1"/>
        <v>650</v>
      </c>
      <c r="E13" s="26">
        <f t="shared" si="2"/>
        <v>0.2153846153846154</v>
      </c>
      <c r="F13" s="27">
        <v>37</v>
      </c>
      <c r="G13" s="25">
        <v>151</v>
      </c>
      <c r="H13" s="25">
        <v>10</v>
      </c>
      <c r="I13" s="25">
        <f t="shared" si="0"/>
        <v>198</v>
      </c>
      <c r="J13" s="61">
        <f t="shared" si="6"/>
        <v>0.18686868686868688</v>
      </c>
      <c r="K13" s="26">
        <f>(F13+H13)/I13</f>
        <v>0.23737373737373738</v>
      </c>
      <c r="L13" s="29">
        <v>11</v>
      </c>
      <c r="M13" s="29">
        <v>87</v>
      </c>
      <c r="N13" s="29">
        <f t="shared" si="4"/>
        <v>98</v>
      </c>
      <c r="O13" s="30">
        <f t="shared" si="5"/>
        <v>0.11224489795918367</v>
      </c>
      <c r="P13" s="28" t="s">
        <v>22</v>
      </c>
    </row>
    <row r="14" spans="1:16" ht="28.05" customHeight="1" x14ac:dyDescent="0.3">
      <c r="A14" s="34" t="s">
        <v>18</v>
      </c>
      <c r="B14" s="35">
        <v>27</v>
      </c>
      <c r="C14" s="36">
        <v>48</v>
      </c>
      <c r="D14" s="25">
        <f t="shared" si="1"/>
        <v>75</v>
      </c>
      <c r="E14" s="26">
        <f t="shared" si="2"/>
        <v>0.36</v>
      </c>
      <c r="F14" s="37"/>
      <c r="G14" s="38"/>
      <c r="H14" s="38"/>
      <c r="I14" s="32"/>
      <c r="J14" s="62"/>
      <c r="K14" s="33"/>
      <c r="L14" s="39"/>
      <c r="M14" s="40"/>
      <c r="N14" s="20"/>
      <c r="O14" s="21"/>
      <c r="P14" s="28" t="s">
        <v>33</v>
      </c>
    </row>
    <row r="15" spans="1:16" ht="28.05" customHeight="1" x14ac:dyDescent="0.3">
      <c r="A15" s="34" t="s">
        <v>31</v>
      </c>
      <c r="B15" s="35">
        <v>105</v>
      </c>
      <c r="C15" s="36">
        <v>444</v>
      </c>
      <c r="D15" s="25">
        <f t="shared" si="1"/>
        <v>549</v>
      </c>
      <c r="E15" s="26">
        <f t="shared" si="2"/>
        <v>0.19125683060109289</v>
      </c>
      <c r="F15" s="73">
        <v>18</v>
      </c>
      <c r="G15" s="74">
        <v>135</v>
      </c>
      <c r="H15" s="74">
        <v>18</v>
      </c>
      <c r="I15" s="25">
        <f t="shared" si="0"/>
        <v>171</v>
      </c>
      <c r="J15" s="61">
        <f t="shared" si="6"/>
        <v>0.10526315789473684</v>
      </c>
      <c r="K15" s="26">
        <f t="shared" ref="K15:K16" si="7">(F15+H15)/I15</f>
        <v>0.21052631578947367</v>
      </c>
      <c r="L15" s="71">
        <v>76</v>
      </c>
      <c r="M15" s="72">
        <v>469</v>
      </c>
      <c r="N15" s="29">
        <f t="shared" si="4"/>
        <v>545</v>
      </c>
      <c r="O15" s="30">
        <f t="shared" si="5"/>
        <v>0.13944954128440368</v>
      </c>
      <c r="P15" s="28" t="s">
        <v>32</v>
      </c>
    </row>
    <row r="16" spans="1:16" ht="28.05" customHeight="1" x14ac:dyDescent="0.3">
      <c r="A16" s="34" t="s">
        <v>27</v>
      </c>
      <c r="B16" s="35">
        <v>94</v>
      </c>
      <c r="C16" s="36">
        <f>801-94</f>
        <v>707</v>
      </c>
      <c r="D16" s="25">
        <f t="shared" si="1"/>
        <v>801</v>
      </c>
      <c r="E16" s="26">
        <f t="shared" si="2"/>
        <v>0.11735330836454431</v>
      </c>
      <c r="F16" s="67">
        <v>52</v>
      </c>
      <c r="G16" s="68">
        <f>288-52-15</f>
        <v>221</v>
      </c>
      <c r="H16" s="68">
        <v>15</v>
      </c>
      <c r="I16" s="25">
        <f t="shared" si="0"/>
        <v>288</v>
      </c>
      <c r="J16" s="61">
        <f t="shared" si="6"/>
        <v>0.18055555555555555</v>
      </c>
      <c r="K16" s="26">
        <f t="shared" si="7"/>
        <v>0.2326388888888889</v>
      </c>
      <c r="L16" s="43"/>
      <c r="M16" s="44"/>
      <c r="N16" s="69"/>
      <c r="O16" s="70"/>
      <c r="P16" s="28" t="s">
        <v>28</v>
      </c>
    </row>
    <row r="17" spans="1:16" ht="28.05" customHeight="1" thickBot="1" x14ac:dyDescent="0.35">
      <c r="A17" s="34" t="s">
        <v>19</v>
      </c>
      <c r="B17" s="35">
        <v>3</v>
      </c>
      <c r="C17" s="36">
        <v>61</v>
      </c>
      <c r="D17" s="36">
        <f>C17+B17</f>
        <v>64</v>
      </c>
      <c r="E17" s="41">
        <f>B17/D17</f>
        <v>4.6875E-2</v>
      </c>
      <c r="F17" s="37"/>
      <c r="G17" s="38"/>
      <c r="H17" s="38"/>
      <c r="I17" s="38"/>
      <c r="J17" s="63"/>
      <c r="K17" s="42"/>
      <c r="L17" s="43"/>
      <c r="M17" s="44"/>
      <c r="N17" s="44"/>
      <c r="O17" s="46"/>
      <c r="P17" s="28"/>
    </row>
    <row r="18" spans="1:16" s="4" customFormat="1" ht="28.05" customHeight="1" thickBot="1" x14ac:dyDescent="0.35">
      <c r="A18" s="49" t="s">
        <v>1</v>
      </c>
      <c r="B18" s="51">
        <f>SUM(B4:B17)</f>
        <v>1075</v>
      </c>
      <c r="C18" s="7">
        <f>SUM(C4:C17)</f>
        <v>5552</v>
      </c>
      <c r="D18" s="7">
        <f>SUM(D4:D17)</f>
        <v>6627</v>
      </c>
      <c r="E18" s="52">
        <f>B18/D18</f>
        <v>0.16221518032292137</v>
      </c>
      <c r="F18" s="50">
        <f>SUM(F4:F17)</f>
        <v>273</v>
      </c>
      <c r="G18" s="10">
        <f t="shared" ref="G18:H18" si="8">SUM(G4:G17)</f>
        <v>1337</v>
      </c>
      <c r="H18" s="10">
        <f t="shared" si="8"/>
        <v>108</v>
      </c>
      <c r="I18" s="10">
        <f>SUM(I4:I17)</f>
        <v>1718</v>
      </c>
      <c r="J18" s="64">
        <f>F18/I18</f>
        <v>0.15890570430733411</v>
      </c>
      <c r="K18" s="53">
        <f>(F18+H18)/I18</f>
        <v>0.22176949941792781</v>
      </c>
      <c r="L18" s="54">
        <f>SUM(L4:L17)</f>
        <v>150</v>
      </c>
      <c r="M18" s="47">
        <f t="shared" ref="M18:N18" si="9">SUM(M4:M17)</f>
        <v>1341</v>
      </c>
      <c r="N18" s="47">
        <f t="shared" si="9"/>
        <v>1491</v>
      </c>
      <c r="O18" s="48">
        <f t="shared" si="5"/>
        <v>0.1006036217303823</v>
      </c>
      <c r="P18" s="4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Paloma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Flavie Van Colen</dc:creator>
  <cp:lastModifiedBy>Hyacinthe</cp:lastModifiedBy>
  <dcterms:created xsi:type="dcterms:W3CDTF">2018-06-25T10:17:36Z</dcterms:created>
  <dcterms:modified xsi:type="dcterms:W3CDTF">2018-09-17T16:22:16Z</dcterms:modified>
</cp:coreProperties>
</file>